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aless\Desktop\materials\battery life\"/>
    </mc:Choice>
  </mc:AlternateContent>
  <xr:revisionPtr revIDLastSave="0" documentId="13_ncr:1_{FCE98F60-58A6-4E21-8979-EB18E9F582F5}" xr6:coauthVersionLast="47" xr6:coauthVersionMax="47" xr10:uidLastSave="{00000000-0000-0000-0000-000000000000}"/>
  <bookViews>
    <workbookView xWindow="-90" yWindow="-90" windowWidth="19380" windowHeight="10260" xr2:uid="{00000000-000D-0000-FFFF-FFFF00000000}"/>
  </bookViews>
  <sheets>
    <sheet name="Default" sheetId="5" r:id="rId1"/>
  </sheets>
  <definedNames>
    <definedName name="_xlnm.Print_Area" localSheetId="0">Default!$A$1:$E$6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8" i="5" l="1"/>
  <c r="B52" i="5" s="1"/>
  <c r="D56" i="5" s="1"/>
  <c r="E56" i="5" s="1"/>
  <c r="B26" i="5"/>
  <c r="B18" i="5"/>
  <c r="B31" i="5"/>
  <c r="B43" i="5"/>
  <c r="D17" i="5" l="1"/>
  <c r="C17" i="5" s="1"/>
  <c r="D30" i="5"/>
  <c r="C30" i="5" s="1"/>
  <c r="D42" i="5"/>
  <c r="C42" i="5" s="1"/>
  <c r="F42" i="5" l="1"/>
  <c r="E42" i="5"/>
  <c r="E30" i="5"/>
  <c r="F30" i="5"/>
  <c r="F17" i="5"/>
  <c r="E17" i="5" l="1"/>
</calcChain>
</file>

<file path=xl/sharedStrings.xml><?xml version="1.0" encoding="utf-8"?>
<sst xmlns="http://schemas.openxmlformats.org/spreadsheetml/2006/main" count="70" uniqueCount="37">
  <si>
    <t>Tracker Battery Life Estimation Tool</t>
  </si>
  <si>
    <t>PN: 511-00120</t>
    <phoneticPr fontId="3" type="noConversion"/>
  </si>
  <si>
    <t>Rev: 1.8</t>
    <phoneticPr fontId="3" type="noConversion"/>
  </si>
  <si>
    <t>Parameters</t>
  </si>
  <si>
    <t xml:space="preserve">Standby time </t>
    <phoneticPr fontId="3" type="noConversion"/>
  </si>
  <si>
    <t>One BLE position report power consumption(mAh)</t>
  </si>
  <si>
    <t>Hours</t>
    <phoneticPr fontId="3" type="noConversion"/>
  </si>
  <si>
    <t>days</t>
    <phoneticPr fontId="3" type="noConversion"/>
  </si>
  <si>
    <t>months</t>
    <phoneticPr fontId="3" type="noConversion"/>
  </si>
  <si>
    <t>years</t>
    <phoneticPr fontId="3" type="noConversion"/>
  </si>
  <si>
    <t>One GNSS position report power consumption(mAh)</t>
  </si>
  <si>
    <t>Tracker standby current(mA)</t>
    <phoneticPr fontId="3" type="noConversion"/>
  </si>
  <si>
    <t>BLE position receiving interval(s)</t>
    <phoneticPr fontId="3" type="noConversion"/>
  </si>
  <si>
    <r>
      <t xml:space="preserve">GNSS position </t>
    </r>
    <r>
      <rPr>
        <sz val="11"/>
        <color theme="1"/>
        <rFont val="Calibri"/>
        <family val="3"/>
        <charset val="134"/>
        <scheme val="minor"/>
      </rPr>
      <t>receiving</t>
    </r>
    <r>
      <rPr>
        <sz val="11"/>
        <color theme="1"/>
        <rFont val="Calibri"/>
        <family val="2"/>
        <scheme val="minor"/>
      </rPr>
      <t xml:space="preserve"> interval(s)</t>
    </r>
    <phoneticPr fontId="3" type="noConversion"/>
  </si>
  <si>
    <t>BLE tracking duration, hour per day</t>
    <phoneticPr fontId="3" type="noConversion"/>
  </si>
  <si>
    <t>GNSS tracking duration, hour per day</t>
  </si>
  <si>
    <t>Battery discharge</t>
  </si>
  <si>
    <t>Battery capacity(mAh)</t>
    <phoneticPr fontId="3" type="noConversion"/>
  </si>
  <si>
    <t>GNSS position receiving interval(s)</t>
    <phoneticPr fontId="3" type="noConversion"/>
  </si>
  <si>
    <t>Bluetooth receiving duration</t>
  </si>
  <si>
    <t>BLE Tracking</t>
  </si>
  <si>
    <t>Standby time (hours)</t>
  </si>
  <si>
    <t>Standby time (days)</t>
  </si>
  <si>
    <t>Standby time (months)</t>
  </si>
  <si>
    <t>Bluetooth receiving power consumption (mAh)</t>
  </si>
  <si>
    <t>Bluetooth receiving interval (s)</t>
  </si>
  <si>
    <t>Position acquisition frequency per hour</t>
  </si>
  <si>
    <t>Power consumption per cycle</t>
  </si>
  <si>
    <t>BLE tracking duration, hour per day</t>
  </si>
  <si>
    <t>Battery capacity</t>
  </si>
  <si>
    <t>Cat-1 BLE and GNSS Hybrid Tracking (TCP)</t>
  </si>
  <si>
    <t>LoRaWAN BLE and GNSS Hybrid Tracking</t>
  </si>
  <si>
    <t>Tracker standby current(mA)</t>
  </si>
  <si>
    <t>Hours</t>
  </si>
  <si>
    <t>NB-loT and LTE-M BLE and GNSS Hybrid Tracking (NB-IoT, TCP)</t>
  </si>
  <si>
    <t>Number of GNSS Reports</t>
  </si>
  <si>
    <t>GNSS position receiving interval(s)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</si>
</sst>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3"/>
      <charset val="134"/>
      <scheme val="minor"/>
    </font>
    <font>
      <b/>
      <sz val="20"/>
      <color theme="1"/>
      <name val="Calibri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2" borderId="1" xfId="0" applyFont="1" applyFill="1" applyBorder="1">
      <alignment vertical="center"/>
    </xf>
    <xf numFmtId="0" fontId="0" fillId="2" borderId="1" xfId="0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9" fontId="0" fillId="3" borderId="1" xfId="0" applyNumberFormat="1" applyFill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4" borderId="13" xfId="0" applyFill="1" applyBorder="1">
      <alignment vertical="center"/>
    </xf>
    <xf numFmtId="0" fontId="0" fillId="4" borderId="15" xfId="0" applyFill="1" applyBorder="1">
      <alignment vertical="center"/>
    </xf>
    <xf numFmtId="0" fontId="0" fillId="4" borderId="14" xfId="0" applyFill="1" applyBorder="1">
      <alignment vertical="center"/>
    </xf>
    <xf numFmtId="0" fontId="0" fillId="5" borderId="1" xfId="0" applyFill="1" applyBorder="1" applyAlignment="1">
      <alignment horizontal="left" vertical="center"/>
    </xf>
    <xf numFmtId="0" fontId="0" fillId="4" borderId="15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13252</xdr:colOff>
      <xdr:row>0</xdr:row>
      <xdr:rowOff>16265</xdr:rowOff>
    </xdr:from>
    <xdr:to>
      <xdr:col>0</xdr:col>
      <xdr:colOff>3404609</xdr:colOff>
      <xdr:row>2</xdr:row>
      <xdr:rowOff>90028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52" y="16265"/>
          <a:ext cx="3254383" cy="4387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F61"/>
  <sheetViews>
    <sheetView tabSelected="1" topLeftCell="B31" zoomScale="128" zoomScaleNormal="128" workbookViewId="0">
      <selection activeCell="G40" sqref="G40"/>
    </sheetView>
  </sheetViews>
  <sheetFormatPr defaultColWidth="9" defaultRowHeight="14.75"/>
  <cols>
    <col min="1" max="1" width="67.6796875" bestFit="1" customWidth="1"/>
    <col min="2" max="2" width="20.453125" customWidth="1"/>
    <col min="3" max="6" width="15.6796875" customWidth="1"/>
  </cols>
  <sheetData>
    <row r="5" spans="1:6" ht="26">
      <c r="A5" s="8" t="s">
        <v>0</v>
      </c>
    </row>
    <row r="6" spans="1:6">
      <c r="A6" s="7" t="s">
        <v>1</v>
      </c>
      <c r="B6" s="7" t="s">
        <v>2</v>
      </c>
    </row>
    <row r="8" spans="1:6" ht="18.5">
      <c r="A8" s="1" t="s">
        <v>31</v>
      </c>
      <c r="B8" s="2" t="s">
        <v>3</v>
      </c>
      <c r="C8" s="32" t="s">
        <v>4</v>
      </c>
      <c r="D8" s="33"/>
      <c r="E8" s="33"/>
      <c r="F8" s="34"/>
    </row>
    <row r="9" spans="1:6">
      <c r="A9" s="3" t="s">
        <v>5</v>
      </c>
      <c r="B9" s="4">
        <v>1.2963000000000001E-2</v>
      </c>
      <c r="C9" s="35" t="s">
        <v>33</v>
      </c>
      <c r="D9" s="35" t="s">
        <v>7</v>
      </c>
      <c r="E9" s="38" t="s">
        <v>8</v>
      </c>
      <c r="F9" s="35" t="s">
        <v>9</v>
      </c>
    </row>
    <row r="10" spans="1:6">
      <c r="A10" s="3" t="s">
        <v>10</v>
      </c>
      <c r="B10" s="4">
        <v>0.1807</v>
      </c>
      <c r="C10" s="36"/>
      <c r="D10" s="36"/>
      <c r="E10" s="39"/>
      <c r="F10" s="36"/>
    </row>
    <row r="11" spans="1:6">
      <c r="A11" s="14" t="s">
        <v>32</v>
      </c>
      <c r="B11" s="19">
        <v>9.2499999999999995E-3</v>
      </c>
      <c r="C11" s="37"/>
      <c r="D11" s="37"/>
      <c r="E11" s="40"/>
      <c r="F11" s="37"/>
    </row>
    <row r="12" spans="1:6">
      <c r="A12" s="4" t="s">
        <v>12</v>
      </c>
      <c r="B12" s="5">
        <v>60</v>
      </c>
      <c r="C12" s="16"/>
      <c r="D12" s="16"/>
      <c r="E12" s="16"/>
      <c r="F12" s="16"/>
    </row>
    <row r="13" spans="1:6">
      <c r="A13" s="14" t="s">
        <v>13</v>
      </c>
      <c r="B13" s="5">
        <v>120</v>
      </c>
      <c r="C13" s="17"/>
      <c r="D13" s="17"/>
      <c r="E13" s="17"/>
      <c r="F13" s="17"/>
    </row>
    <row r="14" spans="1:6">
      <c r="A14" s="4" t="s">
        <v>14</v>
      </c>
      <c r="B14" s="5">
        <v>8</v>
      </c>
      <c r="C14" s="17"/>
      <c r="D14" s="17"/>
      <c r="E14" s="17"/>
      <c r="F14" s="17"/>
    </row>
    <row r="15" spans="1:6">
      <c r="A15" s="4" t="s">
        <v>15</v>
      </c>
      <c r="B15" s="5">
        <v>2</v>
      </c>
      <c r="C15" s="20"/>
      <c r="D15" s="17"/>
      <c r="E15" s="17"/>
      <c r="F15" s="17"/>
    </row>
    <row r="16" spans="1:6">
      <c r="A16" s="4" t="s">
        <v>16</v>
      </c>
      <c r="B16" s="9">
        <v>0.15</v>
      </c>
      <c r="C16" s="18"/>
      <c r="D16" s="18"/>
      <c r="E16" s="18"/>
      <c r="F16" s="18"/>
    </row>
    <row r="17" spans="1:6">
      <c r="A17" s="3" t="s">
        <v>17</v>
      </c>
      <c r="B17" s="5">
        <v>8000</v>
      </c>
      <c r="C17" s="15">
        <f>D17*24</f>
        <v>9441.035181739926</v>
      </c>
      <c r="D17" s="21">
        <f>B17*(1-B16)/(B9*(3600/B12)*B14+B10*(3600/B13)*B15+B11*24)</f>
        <v>393.37646590583023</v>
      </c>
      <c r="E17" s="15">
        <f>D17/30</f>
        <v>13.112548863527675</v>
      </c>
      <c r="F17" s="15">
        <f>D17/365</f>
        <v>1.077743742207754</v>
      </c>
    </row>
    <row r="18" spans="1:6">
      <c r="A18" s="3" t="s">
        <v>35</v>
      </c>
      <c r="B18" s="5">
        <f>B17*(1-B16)/B10</f>
        <v>37631.433314886555</v>
      </c>
      <c r="E18" s="6"/>
    </row>
    <row r="19" spans="1:6">
      <c r="B19" s="6"/>
    </row>
    <row r="20" spans="1:6">
      <c r="B20" s="6"/>
    </row>
    <row r="21" spans="1:6" ht="18.5">
      <c r="A21" s="1" t="s">
        <v>34</v>
      </c>
      <c r="B21" s="2" t="s">
        <v>3</v>
      </c>
      <c r="C21" s="32" t="s">
        <v>4</v>
      </c>
      <c r="D21" s="33"/>
      <c r="E21" s="33"/>
      <c r="F21" s="34"/>
    </row>
    <row r="22" spans="1:6">
      <c r="A22" s="3" t="s">
        <v>5</v>
      </c>
      <c r="B22" s="4">
        <v>0.18</v>
      </c>
      <c r="C22" s="35" t="s">
        <v>6</v>
      </c>
      <c r="D22" s="35" t="s">
        <v>7</v>
      </c>
      <c r="E22" s="38" t="s">
        <v>8</v>
      </c>
      <c r="F22" s="35" t="s">
        <v>9</v>
      </c>
    </row>
    <row r="23" spans="1:6">
      <c r="A23" s="3" t="s">
        <v>10</v>
      </c>
      <c r="B23" s="4">
        <v>0.64</v>
      </c>
      <c r="C23" s="36"/>
      <c r="D23" s="36"/>
      <c r="E23" s="39"/>
      <c r="F23" s="36"/>
    </row>
    <row r="24" spans="1:6">
      <c r="A24" s="14" t="s">
        <v>11</v>
      </c>
      <c r="B24" s="19">
        <v>0.05</v>
      </c>
      <c r="C24" s="37"/>
      <c r="D24" s="37"/>
      <c r="E24" s="40"/>
      <c r="F24" s="37"/>
    </row>
    <row r="25" spans="1:6">
      <c r="A25" s="4" t="s">
        <v>12</v>
      </c>
      <c r="B25" s="5">
        <v>18000000</v>
      </c>
      <c r="C25" s="16"/>
      <c r="D25" s="16"/>
      <c r="E25" s="16"/>
      <c r="F25" s="16"/>
    </row>
    <row r="26" spans="1:6">
      <c r="A26" s="4" t="s">
        <v>36</v>
      </c>
      <c r="B26" s="5">
        <f>3600*8</f>
        <v>28800</v>
      </c>
      <c r="C26" s="17"/>
      <c r="D26" s="17"/>
      <c r="E26" s="17"/>
      <c r="F26" s="17"/>
    </row>
    <row r="27" spans="1:6">
      <c r="A27" s="4" t="s">
        <v>14</v>
      </c>
      <c r="B27" s="5">
        <v>0</v>
      </c>
      <c r="C27" s="17"/>
      <c r="D27" s="17"/>
      <c r="E27" s="17"/>
      <c r="F27" s="17"/>
    </row>
    <row r="28" spans="1:6">
      <c r="A28" s="4" t="s">
        <v>15</v>
      </c>
      <c r="B28" s="5">
        <v>24</v>
      </c>
      <c r="C28" s="20"/>
      <c r="D28" s="17"/>
      <c r="E28" s="17"/>
      <c r="F28" s="17"/>
    </row>
    <row r="29" spans="1:6">
      <c r="A29" s="4" t="s">
        <v>16</v>
      </c>
      <c r="B29" s="9">
        <v>0.15</v>
      </c>
      <c r="C29" s="18"/>
      <c r="D29" s="18"/>
      <c r="E29" s="18"/>
      <c r="F29" s="18"/>
    </row>
    <row r="30" spans="1:6">
      <c r="A30" s="3" t="s">
        <v>17</v>
      </c>
      <c r="B30" s="5">
        <v>8000</v>
      </c>
      <c r="C30" s="15">
        <f>D30*24</f>
        <v>52307.692307692298</v>
      </c>
      <c r="D30" s="21">
        <f>B30*(1-B29)/(B22*(3600/B25)*B27+B23*(3600/B26)*B28+B24*24)</f>
        <v>2179.4871794871792</v>
      </c>
      <c r="E30" s="15">
        <f>D30/30</f>
        <v>72.649572649572647</v>
      </c>
      <c r="F30" s="15">
        <f>D30/365</f>
        <v>5.9711977520196688</v>
      </c>
    </row>
    <row r="31" spans="1:6">
      <c r="A31" s="3" t="s">
        <v>35</v>
      </c>
      <c r="B31" s="5">
        <f>B30*(1-B29)/B23</f>
        <v>10625</v>
      </c>
    </row>
    <row r="33" spans="1:6" ht="18.5">
      <c r="A33" s="1" t="s">
        <v>30</v>
      </c>
      <c r="B33" s="2" t="s">
        <v>3</v>
      </c>
      <c r="C33" s="32" t="s">
        <v>4</v>
      </c>
      <c r="D33" s="33"/>
      <c r="E33" s="33"/>
      <c r="F33" s="34"/>
    </row>
    <row r="34" spans="1:6">
      <c r="A34" s="3" t="s">
        <v>5</v>
      </c>
      <c r="B34" s="4">
        <v>0.12</v>
      </c>
      <c r="C34" s="35" t="s">
        <v>6</v>
      </c>
      <c r="D34" s="35" t="s">
        <v>7</v>
      </c>
      <c r="E34" s="38" t="s">
        <v>8</v>
      </c>
      <c r="F34" s="35" t="s">
        <v>9</v>
      </c>
    </row>
    <row r="35" spans="1:6">
      <c r="A35" s="3" t="s">
        <v>10</v>
      </c>
      <c r="B35" s="4">
        <v>0.53</v>
      </c>
      <c r="C35" s="36"/>
      <c r="D35" s="36"/>
      <c r="E35" s="39"/>
      <c r="F35" s="36"/>
    </row>
    <row r="36" spans="1:6">
      <c r="A36" s="14" t="s">
        <v>32</v>
      </c>
      <c r="B36" s="19">
        <v>0.05</v>
      </c>
      <c r="C36" s="37"/>
      <c r="D36" s="37"/>
      <c r="E36" s="40"/>
      <c r="F36" s="37"/>
    </row>
    <row r="37" spans="1:6">
      <c r="A37" s="4" t="s">
        <v>12</v>
      </c>
      <c r="B37" s="5">
        <v>600</v>
      </c>
      <c r="C37" s="16"/>
      <c r="D37" s="16"/>
      <c r="E37" s="16"/>
      <c r="F37" s="16"/>
    </row>
    <row r="38" spans="1:6">
      <c r="A38" s="4" t="s">
        <v>18</v>
      </c>
      <c r="B38" s="5">
        <v>1200</v>
      </c>
      <c r="C38" s="17"/>
      <c r="D38" s="17"/>
      <c r="E38" s="17"/>
      <c r="F38" s="17"/>
    </row>
    <row r="39" spans="1:6">
      <c r="A39" s="4" t="s">
        <v>28</v>
      </c>
      <c r="B39" s="5">
        <v>0</v>
      </c>
      <c r="C39" s="17"/>
      <c r="D39" s="17"/>
      <c r="E39" s="17"/>
      <c r="F39" s="17"/>
    </row>
    <row r="40" spans="1:6">
      <c r="A40" s="4" t="s">
        <v>15</v>
      </c>
      <c r="B40" s="5">
        <v>24</v>
      </c>
      <c r="C40" s="20"/>
      <c r="D40" s="17"/>
      <c r="E40" s="17"/>
      <c r="F40" s="17"/>
    </row>
    <row r="41" spans="1:6">
      <c r="A41" s="4" t="s">
        <v>16</v>
      </c>
      <c r="B41" s="9">
        <v>0.3</v>
      </c>
      <c r="C41" s="18"/>
      <c r="D41" s="18"/>
      <c r="E41" s="18"/>
      <c r="F41" s="18"/>
    </row>
    <row r="42" spans="1:6">
      <c r="A42" s="3" t="s">
        <v>17</v>
      </c>
      <c r="B42" s="5">
        <v>1500</v>
      </c>
      <c r="C42" s="15">
        <f>D42*24</f>
        <v>640.24390243902428</v>
      </c>
      <c r="D42" s="41">
        <f>B42*(1-B41)/(B34*(3600/B37)*B39+B35*(3600/B38)*B40+B36*24)</f>
        <v>26.676829268292678</v>
      </c>
      <c r="E42" s="15">
        <f>D42/30</f>
        <v>0.88922764227642259</v>
      </c>
      <c r="F42" s="15">
        <f>D42/365</f>
        <v>7.3087203474774459E-2</v>
      </c>
    </row>
    <row r="43" spans="1:6">
      <c r="A43" s="3" t="s">
        <v>35</v>
      </c>
      <c r="B43" s="5">
        <f>B42*(1-B41)/B35</f>
        <v>1981.132075471698</v>
      </c>
      <c r="C43" s="22"/>
      <c r="D43" s="22"/>
      <c r="E43" s="22"/>
      <c r="F43" s="22"/>
    </row>
    <row r="45" spans="1:6" ht="18.5">
      <c r="A45" s="1" t="s">
        <v>20</v>
      </c>
      <c r="B45" s="2" t="s">
        <v>3</v>
      </c>
      <c r="C45" s="2" t="s">
        <v>21</v>
      </c>
      <c r="D45" s="2" t="s">
        <v>22</v>
      </c>
      <c r="E45" s="2" t="s">
        <v>23</v>
      </c>
    </row>
    <row r="46" spans="1:6">
      <c r="A46" s="3" t="s">
        <v>5</v>
      </c>
      <c r="B46" s="4">
        <v>3.0099999999999998E-2</v>
      </c>
      <c r="C46" s="4"/>
      <c r="D46" s="4"/>
      <c r="E46" s="4"/>
    </row>
    <row r="47" spans="1:6">
      <c r="A47" s="3" t="s">
        <v>19</v>
      </c>
      <c r="B47" s="4">
        <v>3</v>
      </c>
      <c r="C47" s="10"/>
      <c r="D47" s="11"/>
      <c r="E47" s="12"/>
    </row>
    <row r="48" spans="1:6">
      <c r="A48" s="13" t="s">
        <v>24</v>
      </c>
      <c r="B48" s="4">
        <f>5*B47/3600</f>
        <v>4.1666666666666666E-3</v>
      </c>
      <c r="C48" s="10"/>
      <c r="D48" s="11"/>
      <c r="E48" s="12"/>
    </row>
    <row r="49" spans="1:5">
      <c r="A49" s="3" t="s">
        <v>25</v>
      </c>
      <c r="B49" s="4">
        <v>15</v>
      </c>
      <c r="C49" s="10"/>
      <c r="D49" s="11"/>
      <c r="E49" s="12"/>
    </row>
    <row r="50" spans="1:5">
      <c r="A50" s="3" t="s">
        <v>10</v>
      </c>
      <c r="B50" s="4">
        <v>0.1133</v>
      </c>
      <c r="C50" s="10"/>
      <c r="D50" s="11"/>
      <c r="E50" s="12"/>
    </row>
    <row r="51" spans="1:5">
      <c r="A51" s="4" t="s">
        <v>26</v>
      </c>
      <c r="B51" s="5">
        <v>12</v>
      </c>
      <c r="C51" s="23"/>
      <c r="D51" s="24"/>
      <c r="E51" s="25"/>
    </row>
    <row r="52" spans="1:5">
      <c r="A52" s="4" t="s">
        <v>27</v>
      </c>
      <c r="B52" s="5">
        <f>((3600/B51)/B49)*B48+B46</f>
        <v>0.11343333333333333</v>
      </c>
      <c r="C52" s="26"/>
      <c r="D52" s="27"/>
      <c r="E52" s="28"/>
    </row>
    <row r="53" spans="1:5">
      <c r="A53" s="4" t="s">
        <v>28</v>
      </c>
      <c r="B53" s="5">
        <v>10</v>
      </c>
      <c r="C53" s="26"/>
      <c r="D53" s="27"/>
      <c r="E53" s="28"/>
    </row>
    <row r="54" spans="1:5">
      <c r="A54" s="4" t="s">
        <v>15</v>
      </c>
      <c r="B54" s="5">
        <v>0</v>
      </c>
      <c r="C54" s="26"/>
      <c r="D54" s="27"/>
      <c r="E54" s="28"/>
    </row>
    <row r="55" spans="1:5">
      <c r="A55" s="4" t="s">
        <v>16</v>
      </c>
      <c r="B55" s="9">
        <v>0.1</v>
      </c>
      <c r="C55" s="29"/>
      <c r="D55" s="30"/>
      <c r="E55" s="31"/>
    </row>
    <row r="56" spans="1:5">
      <c r="A56" s="3" t="s">
        <v>29</v>
      </c>
      <c r="B56" s="5">
        <v>600</v>
      </c>
      <c r="C56" s="4"/>
      <c r="D56" s="4">
        <f>B56*(1-B55)/(B53*B51*B52)</f>
        <v>39.670878636497207</v>
      </c>
      <c r="E56" s="4">
        <f>D56/30</f>
        <v>1.3223626212165736</v>
      </c>
    </row>
    <row r="60" spans="1:5">
      <c r="B60" s="6"/>
    </row>
    <row r="61" spans="1:5">
      <c r="B61" s="6"/>
    </row>
  </sheetData>
  <mergeCells count="16">
    <mergeCell ref="C8:F8"/>
    <mergeCell ref="C9:C11"/>
    <mergeCell ref="D9:D11"/>
    <mergeCell ref="E9:E11"/>
    <mergeCell ref="F9:F11"/>
    <mergeCell ref="C21:F21"/>
    <mergeCell ref="C22:C24"/>
    <mergeCell ref="D22:D24"/>
    <mergeCell ref="E22:E24"/>
    <mergeCell ref="F22:F24"/>
    <mergeCell ref="C51:E55"/>
    <mergeCell ref="C33:F33"/>
    <mergeCell ref="C34:C36"/>
    <mergeCell ref="D34:D36"/>
    <mergeCell ref="E34:E36"/>
    <mergeCell ref="F34:F36"/>
  </mergeCells>
  <phoneticPr fontId="3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Default</vt:lpstr>
      <vt:lpstr>Default!Print_Area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Winter</dc:creator>
  <cp:keywords/>
  <dc:description/>
  <cp:lastModifiedBy>Alex</cp:lastModifiedBy>
  <cp:revision/>
  <dcterms:created xsi:type="dcterms:W3CDTF">2017-03-29T15:48:00Z</dcterms:created>
  <dcterms:modified xsi:type="dcterms:W3CDTF">2026-07-13T08:54:21Z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2052-11.1.0.9566</vt:lpwstr>
  </property>
</Properties>
</file>